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qs\mqs-hugo\static\templates\checklists\"/>
    </mc:Choice>
  </mc:AlternateContent>
  <bookViews>
    <workbookView xWindow="-1020" yWindow="375" windowWidth="20370" windowHeight="6645" tabRatio="329"/>
  </bookViews>
  <sheets>
    <sheet name="Checklist revisió 1" sheetId="1" r:id="rId1"/>
    <sheet name="Pesos" sheetId="2" state="hidden" r:id="rId2"/>
  </sheets>
  <externalReferences>
    <externalReference r:id="rId3"/>
  </externalReferences>
  <definedNames>
    <definedName name="_xlnm.Print_Area" localSheetId="0">'Checklist revisió 1'!$A$1:$G$34</definedName>
    <definedName name="NivellsQualitat">'[1]Taules Aux'!$B$12:$B$17</definedName>
  </definedNames>
  <calcPr calcId="162913"/>
</workbook>
</file>

<file path=xl/calcChain.xml><?xml version="1.0" encoding="utf-8"?>
<calcChain xmlns="http://schemas.openxmlformats.org/spreadsheetml/2006/main">
  <c r="G4" i="1" l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13" i="1"/>
  <c r="G28" i="1" s="1"/>
  <c r="H13" i="1" l="1"/>
  <c r="D32" i="1"/>
  <c r="F3" i="1" l="1"/>
  <c r="H28" i="1"/>
  <c r="D31" i="1"/>
  <c r="D34" i="1"/>
  <c r="D33" i="1"/>
  <c r="D30" i="1"/>
</calcChain>
</file>

<file path=xl/comments1.xml><?xml version="1.0" encoding="utf-8"?>
<comments xmlns="http://schemas.openxmlformats.org/spreadsheetml/2006/main">
  <authors>
    <author>Generalitat de Catalunya</author>
  </authors>
  <commentList>
    <comment ref="B7" authorId="0" shapeId="0">
      <text>
        <r>
          <rPr>
            <b/>
            <sz val="9"/>
            <color indexed="81"/>
            <rFont val="Tahoma"/>
            <family val="2"/>
          </rPr>
          <t>Generalitat de Catalunya:</t>
        </r>
        <r>
          <rPr>
            <sz val="9"/>
            <color indexed="81"/>
            <rFont val="Tahoma"/>
            <family val="2"/>
          </rPr>
          <t xml:space="preserve">
Indicar el nombre d'iteracions realitzades (1 la primera vegada, 2 si és una revisió dels incompliments trobats a la 1ª iteració, ...)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</rPr>
          <t>Generalitat de Catalunya:</t>
        </r>
        <r>
          <rPr>
            <sz val="9"/>
            <color indexed="81"/>
            <rFont val="Tahoma"/>
            <family val="2"/>
          </rPr>
          <t xml:space="preserve">
Indicar el tipus o rellevància de la clàusula, per defecte la indicada a l'estàndard, però canviar el seu valor si es considera per la criticitat dels elements revisats (per exemple segons criticitat d'una aplicació)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</rPr>
          <t>Generalitat de Catalunya:</t>
        </r>
        <r>
          <rPr>
            <sz val="9"/>
            <color indexed="81"/>
            <rFont val="Tahoma"/>
            <family val="2"/>
          </rPr>
          <t xml:space="preserve">
Indicar un nombre de 1 a 5, on el Grau correspon a:
1 Deficient (o grau de millora Molt Alt)
2 Sota de l'estàndard (o grau de millora Alt)
3 Compleix expectatives (o grau de millora Mig)
4 Per sobre de l'estàndard (o grau de millora Baix)
5 Excel·lent (o grau de millora Molt Baix)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</rPr>
          <t>Generalitat de Catalunya:</t>
        </r>
        <r>
          <rPr>
            <sz val="9"/>
            <color indexed="81"/>
            <rFont val="Tahoma"/>
            <family val="2"/>
          </rPr>
          <t xml:space="preserve">
Indicar perquè s'incompleix, què s'hauria de canviar o en cas que no s'hagi aplicat un punt el seu motiu</t>
        </r>
      </text>
    </comment>
  </commentList>
</comments>
</file>

<file path=xl/sharedStrings.xml><?xml version="1.0" encoding="utf-8"?>
<sst xmlns="http://schemas.openxmlformats.org/spreadsheetml/2006/main" count="80" uniqueCount="41">
  <si>
    <t>Revisor/s:</t>
  </si>
  <si>
    <t>Data de revisió:</t>
  </si>
  <si>
    <t>Compliment</t>
  </si>
  <si>
    <t>Tipus</t>
  </si>
  <si>
    <t>Obligatori</t>
  </si>
  <si>
    <t>NO</t>
  </si>
  <si>
    <t>SÍ</t>
  </si>
  <si>
    <t>No aplica</t>
  </si>
  <si>
    <t>Recomanat</t>
  </si>
  <si>
    <t>dd/mm/aaaa</t>
  </si>
  <si>
    <t>#Revisió:</t>
  </si>
  <si>
    <t>1, 2, 3</t>
  </si>
  <si>
    <t>Checklist Estàndard &lt;Nom Estàndard&gt;</t>
  </si>
  <si>
    <t>% Requisits no aplicables</t>
  </si>
  <si>
    <t>% Requisits no avaluats</t>
  </si>
  <si>
    <t>&lt;Nom complet persona o persones que han fet la revisió&gt;</t>
  </si>
  <si>
    <t>Opcional</t>
  </si>
  <si>
    <t>No avaluat</t>
  </si>
  <si>
    <t>Abast revisió</t>
  </si>
  <si>
    <t>Favorable amb recomanacions</t>
  </si>
  <si>
    <r>
      <rPr>
        <i/>
        <sz val="11"/>
        <rFont val="Arial"/>
        <family val="2"/>
      </rPr>
      <t>Compliment requisits</t>
    </r>
    <r>
      <rPr>
        <b/>
        <i/>
        <sz val="11"/>
        <rFont val="Arial"/>
        <family val="2"/>
      </rPr>
      <t xml:space="preserve"> obligatoris</t>
    </r>
  </si>
  <si>
    <r>
      <rPr>
        <i/>
        <sz val="11"/>
        <rFont val="Arial"/>
        <family val="2"/>
      </rPr>
      <t xml:space="preserve">Compliment </t>
    </r>
    <r>
      <rPr>
        <b/>
        <i/>
        <sz val="11"/>
        <rFont val="Arial"/>
        <family val="2"/>
      </rPr>
      <t>recomanacions</t>
    </r>
  </si>
  <si>
    <r>
      <rPr>
        <i/>
        <sz val="11"/>
        <rFont val="Arial"/>
        <family val="2"/>
      </rPr>
      <t xml:space="preserve">Compliment requisits </t>
    </r>
    <r>
      <rPr>
        <b/>
        <i/>
        <sz val="11"/>
        <rFont val="Arial"/>
        <family val="2"/>
      </rPr>
      <t>opcionals</t>
    </r>
  </si>
  <si>
    <t>RESULTAT</t>
  </si>
  <si>
    <t>RECOMANACIONS</t>
  </si>
  <si>
    <t>Elements revisats</t>
  </si>
  <si>
    <t>Comentaris</t>
  </si>
  <si>
    <t>Part</t>
  </si>
  <si>
    <t>Clàusula / Requisit</t>
  </si>
  <si>
    <t>Estat</t>
  </si>
  <si>
    <t>Grau</t>
  </si>
  <si>
    <t>&lt;Incloure una referència completa als documents o lliurables avaluats, indicant la seva versió&gt;</t>
  </si>
  <si>
    <t>Avaluat</t>
  </si>
  <si>
    <t>&lt;Incloure la solució/projecte/servei avaluat (i la versió en cas que apliqui)&gt;</t>
  </si>
  <si>
    <t># - Nom part</t>
  </si>
  <si>
    <t>Columna1</t>
  </si>
  <si>
    <t>Columna2</t>
  </si>
  <si>
    <t>Valor</t>
  </si>
  <si>
    <t>Pes</t>
  </si>
  <si>
    <t>GRAU ASSOLIT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</si>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</sst>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€_-;\-* #,##0.00\ _€_-;_-* &quot;-&quot;??\ _€_-;_-@_-"/>
  </numFmts>
  <fonts count="19" x14ac:knownFonts="1">
    <font>
      <sz val="10"/>
      <color theme="1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name val="Arial"/>
      <family val="2"/>
    </font>
    <font>
      <b/>
      <sz val="16"/>
      <color theme="0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i/>
      <sz val="11"/>
      <name val="Arial"/>
      <family val="2"/>
    </font>
    <font>
      <b/>
      <sz val="11"/>
      <color theme="5" tint="-0.499984740745262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/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0" tint="-0.14999847407452621"/>
      </left>
      <right style="medium">
        <color theme="0" tint="-0.14999847407452621"/>
      </right>
      <top style="medium">
        <color theme="0" tint="-0.14999847407452621"/>
      </top>
      <bottom/>
      <diagonal/>
    </border>
    <border>
      <left style="medium">
        <color theme="0" tint="-0.14999847407452621"/>
      </left>
      <right style="medium">
        <color theme="0" tint="-0.14999847407452621"/>
      </right>
      <top/>
      <bottom style="medium">
        <color theme="0" tint="-0.14999847407452621"/>
      </bottom>
      <diagonal/>
    </border>
    <border>
      <left style="medium">
        <color theme="0" tint="-0.14999847407452621"/>
      </left>
      <right style="medium">
        <color theme="0" tint="-0.14999847407452621"/>
      </right>
      <top/>
      <bottom/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14999847407452621"/>
      </bottom>
      <diagonal/>
    </border>
    <border>
      <left style="medium">
        <color indexed="64"/>
      </left>
      <right style="medium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indexed="64"/>
      </left>
      <right style="medium">
        <color indexed="64"/>
      </right>
      <top style="thin">
        <color theme="0" tint="-0.14999847407452621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3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9" fontId="7" fillId="0" borderId="0" xfId="2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7" xfId="0" quotePrefix="1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1" fillId="2" borderId="10" xfId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1" fillId="2" borderId="5" xfId="1" applyFont="1" applyFill="1" applyBorder="1" applyAlignment="1">
      <alignment horizontal="center" vertical="center" wrapText="1"/>
    </xf>
    <xf numFmtId="9" fontId="7" fillId="0" borderId="3" xfId="2" applyFont="1" applyBorder="1" applyAlignment="1">
      <alignment horizontal="center" vertical="top"/>
    </xf>
    <xf numFmtId="9" fontId="8" fillId="0" borderId="3" xfId="2" applyFont="1" applyBorder="1" applyAlignment="1">
      <alignment horizontal="center" vertical="top"/>
    </xf>
    <xf numFmtId="9" fontId="7" fillId="0" borderId="22" xfId="2" applyFont="1" applyBorder="1" applyAlignment="1">
      <alignment horizontal="center" vertical="top"/>
    </xf>
    <xf numFmtId="9" fontId="7" fillId="0" borderId="21" xfId="2" applyFont="1" applyBorder="1" applyAlignment="1">
      <alignment horizontal="center" vertical="top"/>
    </xf>
    <xf numFmtId="0" fontId="4" fillId="0" borderId="0" xfId="0" applyFont="1" applyFill="1" applyBorder="1" applyAlignment="1">
      <alignment horizontal="right" vertical="center"/>
    </xf>
    <xf numFmtId="0" fontId="2" fillId="0" borderId="0" xfId="0" applyFont="1"/>
    <xf numFmtId="0" fontId="3" fillId="0" borderId="3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14" fillId="0" borderId="9" xfId="0" applyFont="1" applyBorder="1"/>
    <xf numFmtId="0" fontId="15" fillId="4" borderId="8" xfId="0" applyFont="1" applyFill="1" applyBorder="1" applyAlignment="1" applyProtection="1">
      <alignment horizontal="left" vertical="center" wrapText="1" indent="2"/>
    </xf>
    <xf numFmtId="0" fontId="15" fillId="4" borderId="23" xfId="0" applyFont="1" applyFill="1" applyBorder="1" applyAlignment="1" applyProtection="1">
      <alignment horizontal="left" vertical="center" wrapText="1" indent="2"/>
    </xf>
    <xf numFmtId="0" fontId="11" fillId="4" borderId="23" xfId="0" applyFont="1" applyFill="1" applyBorder="1" applyAlignment="1" applyProtection="1">
      <alignment horizontal="left" vertical="center" wrapText="1" indent="2"/>
    </xf>
    <xf numFmtId="0" fontId="11" fillId="4" borderId="24" xfId="0" applyFont="1" applyFill="1" applyBorder="1" applyAlignment="1" applyProtection="1">
      <alignment horizontal="left" vertical="center" wrapText="1" indent="2"/>
    </xf>
    <xf numFmtId="0" fontId="2" fillId="4" borderId="23" xfId="0" applyFont="1" applyFill="1" applyBorder="1"/>
    <xf numFmtId="0" fontId="2" fillId="4" borderId="23" xfId="0" applyFont="1" applyFill="1" applyBorder="1" applyAlignment="1">
      <alignment wrapText="1"/>
    </xf>
    <xf numFmtId="0" fontId="2" fillId="4" borderId="24" xfId="0" applyFont="1" applyFill="1" applyBorder="1" applyAlignment="1">
      <alignment wrapText="1"/>
    </xf>
    <xf numFmtId="0" fontId="16" fillId="4" borderId="8" xfId="0" applyFont="1" applyFill="1" applyBorder="1" applyAlignment="1">
      <alignment horizontal="left" vertical="center" indent="1"/>
    </xf>
    <xf numFmtId="0" fontId="16" fillId="4" borderId="23" xfId="0" applyFont="1" applyFill="1" applyBorder="1" applyAlignment="1">
      <alignment horizontal="left" indent="1"/>
    </xf>
    <xf numFmtId="0" fontId="13" fillId="0" borderId="7" xfId="0" applyFont="1" applyBorder="1" applyAlignment="1">
      <alignment horizontal="left" indent="1"/>
    </xf>
    <xf numFmtId="0" fontId="1" fillId="2" borderId="10" xfId="1" applyFont="1" applyFill="1" applyBorder="1" applyAlignment="1">
      <alignment horizontal="left" vertical="center" wrapText="1" indent="1"/>
    </xf>
    <xf numFmtId="0" fontId="2" fillId="0" borderId="17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horizontal="left" vertical="top" wrapText="1" indent="1"/>
    </xf>
    <xf numFmtId="0" fontId="5" fillId="0" borderId="11" xfId="0" applyFont="1" applyBorder="1" applyAlignment="1">
      <alignment horizontal="left" vertical="top" wrapText="1" indent="1"/>
    </xf>
    <xf numFmtId="0" fontId="5" fillId="0" borderId="19" xfId="0" applyFont="1" applyBorder="1" applyAlignment="1">
      <alignment horizontal="left" vertical="top" wrapText="1" indent="1"/>
    </xf>
    <xf numFmtId="0" fontId="4" fillId="0" borderId="12" xfId="0" applyFont="1" applyBorder="1" applyAlignment="1">
      <alignment horizontal="left" vertical="top" wrapText="1" indent="1"/>
    </xf>
    <xf numFmtId="0" fontId="16" fillId="4" borderId="28" xfId="0" applyFont="1" applyFill="1" applyBorder="1" applyAlignment="1" applyProtection="1">
      <alignment horizontal="left" vertical="center" indent="1"/>
    </xf>
    <xf numFmtId="0" fontId="11" fillId="3" borderId="29" xfId="0" applyFont="1" applyFill="1" applyBorder="1" applyAlignment="1" applyProtection="1">
      <alignment horizontal="left" vertical="center" wrapText="1" indent="1"/>
    </xf>
    <xf numFmtId="0" fontId="16" fillId="4" borderId="13" xfId="0" applyFont="1" applyFill="1" applyBorder="1" applyAlignment="1" applyProtection="1">
      <alignment horizontal="left" vertical="center" indent="1"/>
    </xf>
    <xf numFmtId="0" fontId="11" fillId="3" borderId="14" xfId="0" applyFont="1" applyFill="1" applyBorder="1" applyAlignment="1" applyProtection="1">
      <alignment horizontal="left" vertical="center" wrapText="1" indent="1"/>
    </xf>
    <xf numFmtId="0" fontId="16" fillId="4" borderId="15" xfId="0" applyFont="1" applyFill="1" applyBorder="1" applyAlignment="1" applyProtection="1">
      <alignment horizontal="left" vertical="center" indent="1"/>
    </xf>
    <xf numFmtId="0" fontId="11" fillId="3" borderId="16" xfId="0" applyFont="1" applyFill="1" applyBorder="1" applyAlignment="1" applyProtection="1">
      <alignment horizontal="left" vertical="center" wrapText="1" indent="1"/>
    </xf>
    <xf numFmtId="0" fontId="2" fillId="0" borderId="0" xfId="0" applyFont="1" applyFill="1" applyAlignment="1"/>
    <xf numFmtId="0" fontId="15" fillId="4" borderId="7" xfId="0" applyFont="1" applyFill="1" applyBorder="1" applyAlignment="1" applyProtection="1">
      <alignment horizontal="left" vertical="center" wrapText="1" indent="2"/>
    </xf>
    <xf numFmtId="0" fontId="15" fillId="4" borderId="0" xfId="0" applyFont="1" applyFill="1" applyBorder="1" applyAlignment="1" applyProtection="1">
      <alignment horizontal="left" vertical="center" wrapText="1" indent="2"/>
    </xf>
    <xf numFmtId="0" fontId="11" fillId="4" borderId="0" xfId="0" applyFont="1" applyFill="1" applyBorder="1" applyAlignment="1" applyProtection="1">
      <alignment horizontal="left" vertical="center" wrapText="1" indent="2"/>
    </xf>
    <xf numFmtId="0" fontId="11" fillId="4" borderId="22" xfId="0" applyFont="1" applyFill="1" applyBorder="1" applyAlignment="1" applyProtection="1">
      <alignment horizontal="left" vertical="center" wrapText="1" indent="2"/>
    </xf>
    <xf numFmtId="0" fontId="2" fillId="4" borderId="0" xfId="0" applyFont="1" applyFill="1" applyBorder="1" applyAlignment="1">
      <alignment wrapText="1"/>
    </xf>
    <xf numFmtId="0" fontId="0" fillId="5" borderId="30" xfId="0" applyFont="1" applyFill="1" applyBorder="1" applyAlignment="1" applyProtection="1">
      <alignment horizontal="center" vertical="center"/>
      <protection locked="0"/>
    </xf>
    <xf numFmtId="0" fontId="0" fillId="5" borderId="22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left" vertical="center" wrapText="1" indent="1"/>
    </xf>
    <xf numFmtId="0" fontId="1" fillId="2" borderId="4" xfId="1" applyFont="1" applyFill="1" applyBorder="1" applyAlignment="1">
      <alignment horizontal="center" vertical="center" wrapText="1"/>
    </xf>
    <xf numFmtId="9" fontId="7" fillId="0" borderId="7" xfId="2" applyFont="1" applyBorder="1" applyAlignment="1">
      <alignment horizontal="center" vertical="top"/>
    </xf>
    <xf numFmtId="9" fontId="7" fillId="0" borderId="9" xfId="2" applyFont="1" applyBorder="1" applyAlignment="1">
      <alignment horizontal="center" vertical="top"/>
    </xf>
    <xf numFmtId="0" fontId="2" fillId="0" borderId="25" xfId="0" applyFont="1" applyBorder="1" applyAlignment="1">
      <alignment horizontal="left" vertical="top" indent="1"/>
    </xf>
    <xf numFmtId="0" fontId="2" fillId="0" borderId="27" xfId="0" applyFont="1" applyBorder="1" applyAlignment="1">
      <alignment horizontal="left" vertical="top" indent="1"/>
    </xf>
    <xf numFmtId="0" fontId="2" fillId="0" borderId="26" xfId="0" applyFont="1" applyBorder="1" applyAlignment="1">
      <alignment horizontal="left" vertical="top" inden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center" vertical="center" wrapText="1"/>
    </xf>
    <xf numFmtId="0" fontId="16" fillId="4" borderId="23" xfId="0" applyFont="1" applyFill="1" applyBorder="1" applyAlignment="1">
      <alignment horizontal="left" vertical="center" indent="1"/>
    </xf>
    <xf numFmtId="0" fontId="13" fillId="0" borderId="0" xfId="0" applyFont="1" applyBorder="1" applyAlignment="1">
      <alignment horizontal="left" indent="1"/>
    </xf>
    <xf numFmtId="0" fontId="14" fillId="0" borderId="3" xfId="0" applyFont="1" applyBorder="1"/>
    <xf numFmtId="0" fontId="2" fillId="0" borderId="31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43" fontId="2" fillId="0" borderId="32" xfId="3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  <xf numFmtId="0" fontId="1" fillId="3" borderId="0" xfId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top" wrapText="1"/>
    </xf>
    <xf numFmtId="0" fontId="17" fillId="3" borderId="0" xfId="0" applyFont="1" applyFill="1" applyBorder="1" applyAlignment="1">
      <alignment horizontal="center" vertical="top" wrapText="1"/>
    </xf>
    <xf numFmtId="0" fontId="18" fillId="3" borderId="0" xfId="0" applyFont="1" applyFill="1"/>
    <xf numFmtId="0" fontId="17" fillId="0" borderId="0" xfId="0" applyFont="1" applyBorder="1" applyAlignment="1">
      <alignment horizontal="left" vertical="top" wrapText="1"/>
    </xf>
    <xf numFmtId="0" fontId="18" fillId="0" borderId="0" xfId="0" applyFont="1"/>
    <xf numFmtId="0" fontId="0" fillId="3" borderId="0" xfId="0" applyFill="1" applyBorder="1"/>
    <xf numFmtId="0" fontId="0" fillId="0" borderId="0" xfId="0" applyBorder="1"/>
    <xf numFmtId="0" fontId="5" fillId="3" borderId="0" xfId="0" applyFont="1" applyFill="1" applyBorder="1" applyAlignment="1">
      <alignment horizontal="left" vertical="top" wrapText="1" indent="1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18" fillId="3" borderId="0" xfId="0" applyFont="1" applyFill="1" applyBorder="1"/>
  </cellXfs>
  <cellStyles count="4">
    <cellStyle name="Coma" xfId="3" builtinId="3"/>
    <cellStyle name="Normal" xfId="0" builtinId="0"/>
    <cellStyle name="Normal 2" xfId="1"/>
    <cellStyle name="Percentatge" xfId="2" builtinId="5"/>
  </cellStyles>
  <dxfs count="5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solid"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fill>
        <patternFill patternType="solid">
          <fgColor indexed="64"/>
          <bgColor theme="0"/>
        </patternFill>
      </fill>
      <alignment horizontal="left" vertical="top" textRotation="0" wrapText="1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color theme="0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solid">
          <fgColor indexed="64"/>
          <bgColor theme="0"/>
        </patternFill>
      </fill>
      <alignment horizontal="center" vertical="top" textRotation="0" wrapText="1" indent="0" justifyLastLine="0" shrinkToFit="0" readingOrder="0"/>
    </dxf>
    <dxf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/>
        <i val="0"/>
        <color theme="6" tint="-0.24994659260841701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 diagonalUp="0" diagonalDown="0">
        <left style="medium">
          <color indexed="64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 outline="0">
        <left style="medium">
          <color indexed="64"/>
        </left>
      </border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b/>
        <i val="0"/>
        <color theme="6" tint="-0.24994659260841701"/>
      </font>
    </dxf>
    <dxf>
      <font>
        <b/>
        <i val="0"/>
        <color theme="6" tint="-0.24994659260841701"/>
      </font>
    </dxf>
    <dxf>
      <font>
        <b/>
        <i val="0"/>
        <color theme="6" tint="-0.24994659260841701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b/>
        <i val="0"/>
        <color theme="6" tint="-0.24994659260841701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xavier.escudero\Desktop\Assumpte_Q_AVQ_V1.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çalera"/>
      <sheetName val="Qüestionari"/>
      <sheetName val="Càlcul"/>
      <sheetName val="Taules Aux"/>
    </sheetNames>
    <sheetDataSet>
      <sheetData sheetId="0"/>
      <sheetData sheetId="1"/>
      <sheetData sheetId="2"/>
      <sheetData sheetId="3"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 t="str">
            <v>NA</v>
          </cell>
        </row>
      </sheetData>
    </sheetDataSet>
  </externalBook>
</externalLink>
</file>

<file path=xl/tables/table1.xml><?xml version="1.0" encoding="utf-8"?>
<table xmlns="http://schemas.openxmlformats.org/spreadsheetml/2006/main" id="2" name="Taula2" displayName="Taula2" ref="A12:H28" totalsRowCount="1" tableBorderDxfId="29">
  <tableColumns count="8">
    <tableColumn id="1" name="Part" totalsRowLabel="Total" dataDxfId="28" totalsRowDxfId="7"/>
    <tableColumn id="2" name="Clàusula / Requisit" dataDxfId="27" totalsRowDxfId="6"/>
    <tableColumn id="3" name="Tipus" dataDxfId="26" totalsRowDxfId="5"/>
    <tableColumn id="4" name="Estat" dataDxfId="25" totalsRowDxfId="4"/>
    <tableColumn id="5" name="Grau" dataDxfId="24" totalsRowDxfId="3"/>
    <tableColumn id="6" name="Comentaris" dataDxfId="10" totalsRowDxfId="2"/>
    <tableColumn id="7" name="Columna1" totalsRowFunction="sum" dataDxfId="9" totalsRowDxfId="1">
      <calculatedColumnFormula>VLOOKUP(C13,Taula_Obligatorietat_Pes[],2,0)</calculatedColumnFormula>
    </tableColumn>
    <tableColumn id="8" name="Columna2" totalsRowFunction="sum" dataDxfId="8" totalsRowDxfId="0">
      <calculatedColumnFormula>G13*E13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Taula_Obligatorietat_Pes" displayName="Taula_Obligatorietat_Pes" ref="B2:C5" totalsRowShown="0">
  <autoFilter ref="B2:C5"/>
  <tableColumns count="2">
    <tableColumn id="1" name="Valor"/>
    <tableColumn id="2" name="Pes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34"/>
  <sheetViews>
    <sheetView showGridLines="0" tabSelected="1" zoomScale="85" zoomScaleNormal="85" workbookViewId="0">
      <pane xSplit="2" ySplit="12" topLeftCell="C13" activePane="bottomRight" state="frozen"/>
      <selection pane="topRight" activeCell="C1" sqref="C1"/>
      <selection pane="bottomLeft" activeCell="A10" sqref="A10"/>
      <selection pane="bottomRight" activeCell="E13" sqref="E13"/>
    </sheetView>
  </sheetViews>
  <sheetFormatPr defaultRowHeight="12.75" x14ac:dyDescent="0.2"/>
  <cols>
    <col min="1" max="1" width="30.28515625" customWidth="1"/>
    <col min="2" max="2" width="71.28515625" customWidth="1"/>
    <col min="3" max="3" width="14.42578125" customWidth="1"/>
    <col min="4" max="4" width="16.85546875" customWidth="1"/>
    <col min="5" max="5" width="21.42578125" customWidth="1"/>
    <col min="6" max="6" width="74.7109375" customWidth="1"/>
    <col min="7" max="7" width="8.28515625" customWidth="1"/>
    <col min="8" max="8" width="12.42578125" customWidth="1"/>
  </cols>
  <sheetData>
    <row r="1" spans="1:29" ht="46.5" customHeight="1" x14ac:dyDescent="0.2">
      <c r="A1" s="64" t="s">
        <v>12</v>
      </c>
      <c r="B1" s="65"/>
      <c r="C1" s="65"/>
      <c r="D1" s="65"/>
      <c r="E1" s="65"/>
      <c r="F1" s="65"/>
      <c r="G1" s="65"/>
    </row>
    <row r="2" spans="1:29" ht="15" thickBot="1" x14ac:dyDescent="0.25">
      <c r="A2" s="1"/>
      <c r="B2" s="2"/>
      <c r="C2" s="2"/>
      <c r="D2" s="2"/>
      <c r="E2" s="2"/>
      <c r="F2" s="3"/>
      <c r="G2" s="3"/>
    </row>
    <row r="3" spans="1:29" ht="28.5" x14ac:dyDescent="0.25">
      <c r="A3" s="43" t="s">
        <v>18</v>
      </c>
      <c r="B3" s="44" t="s">
        <v>33</v>
      </c>
      <c r="C3" s="57"/>
      <c r="D3" s="21"/>
      <c r="E3" s="34" t="s">
        <v>39</v>
      </c>
      <c r="F3" s="36">
        <f>IF(COUNTIF(Taula2[Columna2],"="&amp;5)&gt;1,1,ROUND(Taula2[[#Totals],[Columna2]]/Taula2[[#Totals],[Columna1]],2))</f>
        <v>3.81</v>
      </c>
      <c r="G3" s="26"/>
    </row>
    <row r="4" spans="1:29" ht="29.25" thickBot="1" x14ac:dyDescent="0.3">
      <c r="A4" s="45" t="s">
        <v>25</v>
      </c>
      <c r="B4" s="46" t="s">
        <v>31</v>
      </c>
      <c r="C4" s="57"/>
      <c r="D4" s="22"/>
      <c r="E4" s="68" t="s">
        <v>23</v>
      </c>
      <c r="F4" s="69" t="s">
        <v>19</v>
      </c>
      <c r="G4" s="70">
        <f>MATCH(F4,{"Desfavorable";"Favorable amb recomanacions";"Favorable"},0)</f>
        <v>2</v>
      </c>
    </row>
    <row r="5" spans="1:29" ht="15" x14ac:dyDescent="0.25">
      <c r="A5" s="45" t="s">
        <v>0</v>
      </c>
      <c r="B5" s="46" t="s">
        <v>15</v>
      </c>
      <c r="C5" s="57"/>
      <c r="D5" s="22"/>
      <c r="E5" s="35" t="s">
        <v>24</v>
      </c>
      <c r="F5" s="61"/>
      <c r="G5" s="23"/>
    </row>
    <row r="6" spans="1:29" ht="15" x14ac:dyDescent="0.2">
      <c r="A6" s="45" t="s">
        <v>1</v>
      </c>
      <c r="B6" s="46" t="s">
        <v>9</v>
      </c>
      <c r="C6" s="57"/>
      <c r="D6" s="22"/>
      <c r="E6" s="31"/>
      <c r="F6" s="62"/>
      <c r="G6" s="23"/>
    </row>
    <row r="7" spans="1:29" ht="15.75" thickBot="1" x14ac:dyDescent="0.25">
      <c r="A7" s="47" t="s">
        <v>10</v>
      </c>
      <c r="B7" s="48" t="s">
        <v>11</v>
      </c>
      <c r="C7" s="57"/>
      <c r="D7" s="22"/>
      <c r="E7" s="31"/>
      <c r="F7" s="62"/>
      <c r="G7" s="23"/>
    </row>
    <row r="8" spans="1:29" ht="15" thickBot="1" x14ac:dyDescent="0.25">
      <c r="A8" s="1"/>
      <c r="B8" s="2"/>
      <c r="C8" s="2"/>
      <c r="D8" s="2"/>
      <c r="E8" s="32"/>
      <c r="F8" s="63"/>
      <c r="G8" s="23"/>
    </row>
    <row r="9" spans="1:29" ht="9.75" customHeight="1" thickBot="1" x14ac:dyDescent="0.25">
      <c r="A9" s="49"/>
      <c r="B9" s="49"/>
      <c r="C9" s="49"/>
      <c r="D9" s="2"/>
      <c r="E9" s="33"/>
      <c r="F9" s="25"/>
      <c r="G9" s="24"/>
    </row>
    <row r="10" spans="1:29" ht="9.75" customHeight="1" thickBot="1" x14ac:dyDescent="0.25">
      <c r="A10" s="49"/>
      <c r="B10" s="49"/>
      <c r="C10" s="49"/>
      <c r="D10" s="2"/>
      <c r="E10" s="54"/>
      <c r="F10" s="3"/>
      <c r="G10" s="3"/>
    </row>
    <row r="11" spans="1:29" ht="24" customHeight="1" thickBot="1" x14ac:dyDescent="0.25">
      <c r="A11" s="1"/>
      <c r="B11" s="2"/>
      <c r="C11" s="2"/>
      <c r="D11" s="66" t="s">
        <v>2</v>
      </c>
      <c r="E11" s="67"/>
      <c r="F11" s="3"/>
      <c r="G11" s="3"/>
    </row>
    <row r="12" spans="1:29" ht="19.5" customHeight="1" thickBot="1" x14ac:dyDescent="0.25">
      <c r="A12" s="13" t="s">
        <v>27</v>
      </c>
      <c r="B12" s="37" t="s">
        <v>28</v>
      </c>
      <c r="C12" s="13" t="s">
        <v>3</v>
      </c>
      <c r="D12" s="58" t="s">
        <v>29</v>
      </c>
      <c r="E12" s="16" t="s">
        <v>30</v>
      </c>
      <c r="F12" s="13" t="s">
        <v>26</v>
      </c>
      <c r="G12" s="77" t="s">
        <v>35</v>
      </c>
      <c r="H12" s="83" t="s">
        <v>36</v>
      </c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</row>
    <row r="13" spans="1:29" ht="14.25" x14ac:dyDescent="0.2">
      <c r="A13" s="11" t="s">
        <v>34</v>
      </c>
      <c r="B13" s="38"/>
      <c r="C13" s="11" t="s">
        <v>4</v>
      </c>
      <c r="D13" s="12" t="s">
        <v>32</v>
      </c>
      <c r="E13" s="55">
        <v>2</v>
      </c>
      <c r="F13" s="71"/>
      <c r="G13" s="80">
        <f>VLOOKUP(C13,Taula_Obligatorietat_Pes[],2,0)</f>
        <v>5</v>
      </c>
      <c r="H13" s="80">
        <f>G13*E13</f>
        <v>10</v>
      </c>
    </row>
    <row r="14" spans="1:29" ht="14.25" x14ac:dyDescent="0.2">
      <c r="A14" s="7" t="s">
        <v>34</v>
      </c>
      <c r="B14" s="39"/>
      <c r="C14" s="7" t="s">
        <v>4</v>
      </c>
      <c r="D14" s="9" t="s">
        <v>6</v>
      </c>
      <c r="E14" s="55">
        <v>2</v>
      </c>
      <c r="F14" s="72"/>
      <c r="G14" s="80">
        <f>VLOOKUP(C14,Taula_Obligatorietat_Pes[],2,0)</f>
        <v>5</v>
      </c>
      <c r="H14" s="80">
        <f>G14*E14</f>
        <v>10</v>
      </c>
    </row>
    <row r="15" spans="1:29" ht="14.25" x14ac:dyDescent="0.2">
      <c r="A15" s="7" t="s">
        <v>34</v>
      </c>
      <c r="B15" s="39"/>
      <c r="C15" s="7" t="s">
        <v>4</v>
      </c>
      <c r="D15" s="9" t="s">
        <v>5</v>
      </c>
      <c r="E15" s="55">
        <v>2</v>
      </c>
      <c r="F15" s="72"/>
      <c r="G15" s="80">
        <f>VLOOKUP(C15,Taula_Obligatorietat_Pes[],2,0)</f>
        <v>5</v>
      </c>
      <c r="H15" s="80">
        <f>G15*E15</f>
        <v>10</v>
      </c>
    </row>
    <row r="16" spans="1:29" ht="14.25" x14ac:dyDescent="0.2">
      <c r="A16" s="7" t="s">
        <v>34</v>
      </c>
      <c r="B16" s="40"/>
      <c r="C16" s="7" t="s">
        <v>4</v>
      </c>
      <c r="D16" s="9" t="s">
        <v>6</v>
      </c>
      <c r="E16" s="55">
        <v>3</v>
      </c>
      <c r="F16" s="73"/>
      <c r="G16" s="80">
        <f>VLOOKUP(C16,Taula_Obligatorietat_Pes[],2,0)</f>
        <v>5</v>
      </c>
      <c r="H16" s="80">
        <f>G16*E16</f>
        <v>15</v>
      </c>
    </row>
    <row r="17" spans="1:8" ht="14.25" x14ac:dyDescent="0.2">
      <c r="A17" s="7" t="s">
        <v>34</v>
      </c>
      <c r="B17" s="40"/>
      <c r="C17" s="7" t="s">
        <v>4</v>
      </c>
      <c r="D17" s="9" t="s">
        <v>5</v>
      </c>
      <c r="E17" s="55">
        <v>2</v>
      </c>
      <c r="F17" s="74"/>
      <c r="G17" s="80">
        <f>VLOOKUP(C17,Taula_Obligatorietat_Pes[],2,0)</f>
        <v>5</v>
      </c>
      <c r="H17" s="80">
        <f>G17*E17</f>
        <v>10</v>
      </c>
    </row>
    <row r="18" spans="1:8" ht="14.25" x14ac:dyDescent="0.2">
      <c r="A18" s="7" t="s">
        <v>34</v>
      </c>
      <c r="B18" s="40"/>
      <c r="C18" s="7" t="s">
        <v>8</v>
      </c>
      <c r="D18" s="9" t="s">
        <v>5</v>
      </c>
      <c r="E18" s="55">
        <v>2</v>
      </c>
      <c r="F18" s="73"/>
      <c r="G18" s="80">
        <f>VLOOKUP(C18,Taula_Obligatorietat_Pes[],2,0)</f>
        <v>2</v>
      </c>
      <c r="H18" s="80">
        <f>G18*E18</f>
        <v>4</v>
      </c>
    </row>
    <row r="19" spans="1:8" ht="14.25" x14ac:dyDescent="0.2">
      <c r="A19" s="7" t="s">
        <v>34</v>
      </c>
      <c r="B19" s="39"/>
      <c r="C19" s="7" t="s">
        <v>4</v>
      </c>
      <c r="D19" s="9" t="s">
        <v>5</v>
      </c>
      <c r="E19" s="55">
        <v>4</v>
      </c>
      <c r="F19" s="72"/>
      <c r="G19" s="80">
        <f>VLOOKUP(C19,Taula_Obligatorietat_Pes[],2,0)</f>
        <v>5</v>
      </c>
      <c r="H19" s="80">
        <f>G19*E19</f>
        <v>20</v>
      </c>
    </row>
    <row r="20" spans="1:8" ht="14.25" x14ac:dyDescent="0.2">
      <c r="A20" s="7" t="s">
        <v>34</v>
      </c>
      <c r="B20" s="40"/>
      <c r="C20" s="7" t="s">
        <v>4</v>
      </c>
      <c r="D20" s="9" t="s">
        <v>6</v>
      </c>
      <c r="E20" s="55">
        <v>5</v>
      </c>
      <c r="F20" s="72"/>
      <c r="G20" s="80">
        <f>VLOOKUP(C20,Taula_Obligatorietat_Pes[],2,0)</f>
        <v>5</v>
      </c>
      <c r="H20" s="80">
        <f>G20*E20</f>
        <v>25</v>
      </c>
    </row>
    <row r="21" spans="1:8" ht="14.25" x14ac:dyDescent="0.2">
      <c r="A21" s="14" t="s">
        <v>34</v>
      </c>
      <c r="B21" s="41"/>
      <c r="C21" s="7" t="s">
        <v>4</v>
      </c>
      <c r="D21" s="15" t="s">
        <v>17</v>
      </c>
      <c r="E21" s="55">
        <v>5</v>
      </c>
      <c r="F21" s="72"/>
      <c r="G21" s="80">
        <f>VLOOKUP(C21,Taula_Obligatorietat_Pes[],2,0)</f>
        <v>5</v>
      </c>
      <c r="H21" s="80">
        <f>G21*E21</f>
        <v>25</v>
      </c>
    </row>
    <row r="22" spans="1:8" ht="14.25" x14ac:dyDescent="0.2">
      <c r="A22" s="14" t="s">
        <v>34</v>
      </c>
      <c r="B22" s="41"/>
      <c r="C22" s="7" t="s">
        <v>4</v>
      </c>
      <c r="D22" s="15" t="s">
        <v>17</v>
      </c>
      <c r="E22" s="55">
        <v>5</v>
      </c>
      <c r="F22" s="72"/>
      <c r="G22" s="80">
        <f>VLOOKUP(C22,Taula_Obligatorietat_Pes[],2,0)</f>
        <v>5</v>
      </c>
      <c r="H22" s="80">
        <f>G22*E22</f>
        <v>25</v>
      </c>
    </row>
    <row r="23" spans="1:8" ht="14.25" x14ac:dyDescent="0.2">
      <c r="A23" s="14" t="s">
        <v>34</v>
      </c>
      <c r="B23" s="41"/>
      <c r="C23" s="7" t="s">
        <v>4</v>
      </c>
      <c r="D23" s="15" t="s">
        <v>17</v>
      </c>
      <c r="E23" s="55">
        <v>5</v>
      </c>
      <c r="F23" s="72"/>
      <c r="G23" s="80">
        <f>VLOOKUP(C23,Taula_Obligatorietat_Pes[],2,0)</f>
        <v>5</v>
      </c>
      <c r="H23" s="80">
        <f>G23*E23</f>
        <v>25</v>
      </c>
    </row>
    <row r="24" spans="1:8" ht="14.25" x14ac:dyDescent="0.2">
      <c r="A24" s="14" t="s">
        <v>34</v>
      </c>
      <c r="B24" s="41"/>
      <c r="C24" s="7" t="s">
        <v>4</v>
      </c>
      <c r="D24" s="15" t="s">
        <v>6</v>
      </c>
      <c r="E24" s="55">
        <v>5</v>
      </c>
      <c r="F24" s="72"/>
      <c r="G24" s="80">
        <f>VLOOKUP(C24,Taula_Obligatorietat_Pes[],2,0)</f>
        <v>5</v>
      </c>
      <c r="H24" s="80">
        <f>G24*E24</f>
        <v>25</v>
      </c>
    </row>
    <row r="25" spans="1:8" ht="14.25" x14ac:dyDescent="0.2">
      <c r="A25" s="14" t="s">
        <v>34</v>
      </c>
      <c r="B25" s="41"/>
      <c r="C25" s="7" t="s">
        <v>4</v>
      </c>
      <c r="D25" s="15" t="s">
        <v>5</v>
      </c>
      <c r="E25" s="55">
        <v>5</v>
      </c>
      <c r="F25" s="75"/>
      <c r="G25" s="80">
        <f>VLOOKUP(C25,Taula_Obligatorietat_Pes[],2,0)</f>
        <v>5</v>
      </c>
      <c r="H25" s="80">
        <f>G25*E25</f>
        <v>25</v>
      </c>
    </row>
    <row r="26" spans="1:8" ht="14.25" x14ac:dyDescent="0.2">
      <c r="A26" s="14" t="s">
        <v>34</v>
      </c>
      <c r="B26" s="41"/>
      <c r="C26" s="7" t="s">
        <v>16</v>
      </c>
      <c r="D26" s="15" t="s">
        <v>6</v>
      </c>
      <c r="E26" s="55">
        <v>5</v>
      </c>
      <c r="F26" s="72"/>
      <c r="G26" s="80">
        <f>VLOOKUP(C26,Taula_Obligatorietat_Pes[],2,0)</f>
        <v>1</v>
      </c>
      <c r="H26" s="80">
        <f>G26*E26</f>
        <v>5</v>
      </c>
    </row>
    <row r="27" spans="1:8" ht="15" thickBot="1" x14ac:dyDescent="0.25">
      <c r="A27" s="8" t="s">
        <v>34</v>
      </c>
      <c r="B27" s="42"/>
      <c r="C27" s="8" t="s">
        <v>4</v>
      </c>
      <c r="D27" s="10" t="s">
        <v>7</v>
      </c>
      <c r="E27" s="56">
        <v>5</v>
      </c>
      <c r="F27" s="76"/>
      <c r="G27" s="80">
        <f>VLOOKUP(C27,Taula_Obligatorietat_Pes[],2,0)</f>
        <v>5</v>
      </c>
      <c r="H27" s="80">
        <f>G27*E27</f>
        <v>25</v>
      </c>
    </row>
    <row r="28" spans="1:8" ht="15" x14ac:dyDescent="0.2">
      <c r="A28" s="78" t="s">
        <v>40</v>
      </c>
      <c r="B28" s="85"/>
      <c r="C28" s="78"/>
      <c r="D28" s="78"/>
      <c r="E28" s="86"/>
      <c r="F28" s="78"/>
      <c r="G28" s="79">
        <f>SUBTOTAL(109,Taula2[Columna1])</f>
        <v>68</v>
      </c>
      <c r="H28" s="87">
        <f>SUBTOTAL(109,Taula2[Columna2])</f>
        <v>259</v>
      </c>
    </row>
    <row r="29" spans="1:8" ht="15" thickBot="1" x14ac:dyDescent="0.25">
      <c r="A29" s="4"/>
      <c r="B29" s="5"/>
      <c r="C29" s="5"/>
      <c r="D29" s="5"/>
      <c r="E29" s="5"/>
      <c r="F29" s="4"/>
      <c r="G29" s="81"/>
      <c r="H29" s="82"/>
    </row>
    <row r="30" spans="1:8" ht="15" x14ac:dyDescent="0.2">
      <c r="B30" s="27" t="s">
        <v>20</v>
      </c>
      <c r="C30" s="50"/>
      <c r="D30" s="59">
        <f>COUNTIFS($C$13:$C$27,"Obligatori",$D$13:$D$27,"SÍ")/COUNTIF($C$13:$C$27,"Obligatori")</f>
        <v>0.30769230769230771</v>
      </c>
      <c r="E30" s="60"/>
    </row>
    <row r="31" spans="1:8" ht="15" x14ac:dyDescent="0.2">
      <c r="B31" s="28" t="s">
        <v>21</v>
      </c>
      <c r="C31" s="51"/>
      <c r="D31" s="6">
        <f>IFERROR(COUNTIFS($C$13:$C$27,"Recomanat",$D$13:$D$27,"SÍ")/COUNTIF($C$13:$C$27,"Recomanat"),"No s'han definit a la checklist")</f>
        <v>0</v>
      </c>
      <c r="E31" s="17"/>
    </row>
    <row r="32" spans="1:8" ht="15" x14ac:dyDescent="0.2">
      <c r="B32" s="28" t="s">
        <v>22</v>
      </c>
      <c r="C32" s="51"/>
      <c r="D32" s="6">
        <f>IFERROR(COUNTIFS($C$13:$C$27,"Opcional",$D$13:$D$27,"SÍ")/COUNTIF($C$13:$C$27,"Opcional"),"No s'han definit a la checklist")</f>
        <v>1</v>
      </c>
      <c r="E32" s="18"/>
    </row>
    <row r="33" spans="2:5" ht="15" x14ac:dyDescent="0.2">
      <c r="B33" s="29" t="s">
        <v>14</v>
      </c>
      <c r="C33" s="52"/>
      <c r="D33" s="6">
        <f>COUNTIF($D$13:$D$27,"No avaluat")/ROWS($D$13:$D$27)</f>
        <v>0.2</v>
      </c>
      <c r="E33" s="17"/>
    </row>
    <row r="34" spans="2:5" ht="15.75" thickBot="1" x14ac:dyDescent="0.25">
      <c r="B34" s="30" t="s">
        <v>13</v>
      </c>
      <c r="C34" s="53"/>
      <c r="D34" s="19">
        <f>COUNTIF($D$13:$D$27,"No aplica")/ROWS($D$13:$D$27)</f>
        <v>6.6666666666666666E-2</v>
      </c>
      <c r="E34" s="20"/>
    </row>
  </sheetData>
  <mergeCells count="4">
    <mergeCell ref="D11:E11"/>
    <mergeCell ref="F5:F8"/>
    <mergeCell ref="A1:G1"/>
    <mergeCell ref="D30:E30"/>
  </mergeCells>
  <conditionalFormatting sqref="D34">
    <cfRule type="dataBar" priority="41">
      <dataBar>
        <cfvo type="num" val="0"/>
        <cfvo type="num" val="1"/>
        <color theme="7" tint="0.79998168889431442"/>
      </dataBar>
      <extLst>
        <ext xmlns:x14="http://schemas.microsoft.com/office/spreadsheetml/2009/9/main" uri="{B025F937-C7B1-47D3-B67F-A62EFF666E3E}">
          <x14:id>{AA100995-B718-44AA-B099-D8896E5DAEFA}</x14:id>
        </ext>
      </extLst>
    </cfRule>
  </conditionalFormatting>
  <conditionalFormatting sqref="D30">
    <cfRule type="dataBar" priority="44">
      <dataBar>
        <cfvo type="num" val="0"/>
        <cfvo type="num" val="1"/>
        <color rgb="FF00B050"/>
      </dataBar>
      <extLst>
        <ext xmlns:x14="http://schemas.microsoft.com/office/spreadsheetml/2009/9/main" uri="{B025F937-C7B1-47D3-B67F-A62EFF666E3E}">
          <x14:id>{EEECFE20-3258-41CC-92FD-8B6159B0F554}</x14:id>
        </ext>
      </extLst>
    </cfRule>
  </conditionalFormatting>
  <conditionalFormatting sqref="D33">
    <cfRule type="dataBar" priority="42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{F8831260-8952-4DF4-BC2A-8E2CCFB86306}</x14:id>
        </ext>
      </extLst>
    </cfRule>
  </conditionalFormatting>
  <conditionalFormatting sqref="D31">
    <cfRule type="dataBar" priority="40">
      <dataBar>
        <cfvo type="num" val="0"/>
        <cfvo type="num" val="1"/>
        <color rgb="FFFFC000"/>
      </dataBar>
      <extLst>
        <ext xmlns:x14="http://schemas.microsoft.com/office/spreadsheetml/2009/9/main" uri="{B025F937-C7B1-47D3-B67F-A62EFF666E3E}">
          <x14:id>{7E3AA837-8466-409A-A135-A270488B10DC}</x14:id>
        </ext>
      </extLst>
    </cfRule>
  </conditionalFormatting>
  <conditionalFormatting sqref="D32">
    <cfRule type="dataBar" priority="37">
      <dataBar>
        <cfvo type="num" val="0"/>
        <cfvo type="num" val="1"/>
        <color theme="0" tint="-0.249977111117893"/>
      </dataBar>
      <extLst>
        <ext xmlns:x14="http://schemas.microsoft.com/office/spreadsheetml/2009/9/main" uri="{B025F937-C7B1-47D3-B67F-A62EFF666E3E}">
          <x14:id>{FA401697-70C2-41BE-8830-E556ABFBF1DE}</x14:id>
        </ext>
      </extLst>
    </cfRule>
  </conditionalFormatting>
  <conditionalFormatting sqref="F13:F27 A13:D27">
    <cfRule type="expression" dxfId="23" priority="39" stopIfTrue="1">
      <formula>LEN(A13)=0</formula>
    </cfRule>
  </conditionalFormatting>
  <conditionalFormatting sqref="B3:B7">
    <cfRule type="expression" dxfId="22" priority="30">
      <formula>LEN(B3)=0</formula>
    </cfRule>
  </conditionalFormatting>
  <conditionalFormatting sqref="D13:D27">
    <cfRule type="iconSet" priority="46">
      <iconSet iconSet="3Symbols2">
        <cfvo type="percent" val="0"/>
        <cfvo type="percent" val="33"/>
        <cfvo type="percent" val="67"/>
      </iconSet>
    </cfRule>
  </conditionalFormatting>
  <conditionalFormatting sqref="F3">
    <cfRule type="iconSet" priority="28">
      <iconSet iconSet="3Flags">
        <cfvo type="percent" val="0"/>
        <cfvo type="num" val="2"/>
        <cfvo type="num" val="4"/>
      </iconSet>
    </cfRule>
  </conditionalFormatting>
  <conditionalFormatting sqref="G3">
    <cfRule type="iconSet" priority="27">
      <iconSet iconSet="3Symbols2" showValue="0">
        <cfvo type="percent" val="0"/>
        <cfvo type="num" val="2"/>
        <cfvo type="num" val="3"/>
      </iconSet>
    </cfRule>
  </conditionalFormatting>
  <conditionalFormatting sqref="E14:E27">
    <cfRule type="cellIs" dxfId="21" priority="4" operator="equal">
      <formula>5</formula>
    </cfRule>
    <cfRule type="cellIs" dxfId="20" priority="5" operator="equal">
      <formula>4</formula>
    </cfRule>
    <cfRule type="cellIs" dxfId="19" priority="6" operator="equal">
      <formula>3</formula>
    </cfRule>
    <cfRule type="cellIs" dxfId="18" priority="7" operator="equal">
      <formula>2</formula>
    </cfRule>
    <cfRule type="cellIs" dxfId="17" priority="8" operator="equal">
      <formula>1</formula>
    </cfRule>
  </conditionalFormatting>
  <conditionalFormatting sqref="E13">
    <cfRule type="cellIs" dxfId="16" priority="9" operator="equal">
      <formula>5</formula>
    </cfRule>
    <cfRule type="cellIs" dxfId="15" priority="10" operator="equal">
      <formula>4</formula>
    </cfRule>
    <cfRule type="cellIs" dxfId="14" priority="11" operator="equal">
      <formula>3</formula>
    </cfRule>
    <cfRule type="cellIs" dxfId="13" priority="12" operator="equal">
      <formula>2</formula>
    </cfRule>
    <cfRule type="cellIs" dxfId="12" priority="13" operator="equal">
      <formula>1</formula>
    </cfRule>
  </conditionalFormatting>
  <conditionalFormatting sqref="F4">
    <cfRule type="expression" dxfId="11" priority="1">
      <formula>"Favorable"</formula>
    </cfRule>
    <cfRule type="iconSet" priority="3">
      <iconSet iconSet="3Flags">
        <cfvo type="percent" val="0"/>
        <cfvo type="percent" val="33"/>
        <cfvo type="percent" val="67"/>
      </iconSet>
    </cfRule>
  </conditionalFormatting>
  <conditionalFormatting sqref="G4">
    <cfRule type="iconSet" priority="2">
      <iconSet iconSet="3Symbols2" showValue="0">
        <cfvo type="percent" val="0"/>
        <cfvo type="num" val="2"/>
        <cfvo type="num" val="3"/>
      </iconSet>
    </cfRule>
  </conditionalFormatting>
  <dataValidations count="5">
    <dataValidation type="list" allowBlank="1" showInputMessage="1" showErrorMessage="1" sqref="F29">
      <formula1>"SI,NO,No avaluat,No aplica"</formula1>
    </dataValidation>
    <dataValidation type="list" allowBlank="1" showInputMessage="1" showErrorMessage="1" sqref="C13:C27">
      <formula1>"Obligatori,Recomanat,Opcional"</formula1>
    </dataValidation>
    <dataValidation type="list" allowBlank="1" showInputMessage="1" showErrorMessage="1" sqref="D13:D27">
      <formula1>"Avaluat,No avaluat,No aplica"</formula1>
    </dataValidation>
    <dataValidation type="list" allowBlank="1" showInputMessage="1" showErrorMessage="1" sqref="F4">
      <formula1>"Favorable,Favorable amb recomanacions,Desfavorable"</formula1>
    </dataValidation>
    <dataValidation type="list" allowBlank="1" showInputMessage="1" showErrorMessage="1" sqref="E13:E27">
      <formula1>NivellsQualitat</formula1>
    </dataValidation>
  </dataValidations>
  <pageMargins left="0.70866141732283472" right="0.70866141732283472" top="0.74803149606299213" bottom="0.74803149606299213" header="0.31496062992125984" footer="0.31496062992125984"/>
  <pageSetup paperSize="9" scale="68" fitToHeight="100" orientation="landscape" r:id="rId1"/>
  <headerFooter>
    <oddHeader>&amp;L&amp;G&amp;C&amp;"Arial,Negrita"&amp;12&amp;KC00000Model de Qualitat de Solucions</oddHeader>
    <oddFooter>&amp;C&amp;F                                           &amp;R &amp;P / &amp;N</oddFooter>
  </headerFooter>
  <ignoredErrors>
    <ignoredError sqref="B7" twoDigitTextYear="1"/>
  </ignoredErrors>
  <legacyDrawing r:id="rId2"/>
  <legacyDrawingHF r:id="rId3"/>
  <tableParts count="1"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A100995-B718-44AA-B099-D8896E5DAEFA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D34</xm:sqref>
        </x14:conditionalFormatting>
        <x14:conditionalFormatting xmlns:xm="http://schemas.microsoft.com/office/excel/2006/main">
          <x14:cfRule type="dataBar" id="{EEECFE20-3258-41CC-92FD-8B6159B0F554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D30</xm:sqref>
        </x14:conditionalFormatting>
        <x14:conditionalFormatting xmlns:xm="http://schemas.microsoft.com/office/excel/2006/main">
          <x14:cfRule type="dataBar" id="{F8831260-8952-4DF4-BC2A-8E2CCFB86306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D33</xm:sqref>
        </x14:conditionalFormatting>
        <x14:conditionalFormatting xmlns:xm="http://schemas.microsoft.com/office/excel/2006/main">
          <x14:cfRule type="dataBar" id="{7E3AA837-8466-409A-A135-A270488B10DC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D31</xm:sqref>
        </x14:conditionalFormatting>
        <x14:conditionalFormatting xmlns:xm="http://schemas.microsoft.com/office/excel/2006/main">
          <x14:cfRule type="dataBar" id="{FA401697-70C2-41BE-8830-E556ABFBF1DE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D32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5"/>
  <sheetViews>
    <sheetView workbookViewId="0">
      <selection activeCell="B4" sqref="B4"/>
    </sheetView>
  </sheetViews>
  <sheetFormatPr defaultRowHeight="12.75" x14ac:dyDescent="0.2"/>
  <cols>
    <col min="2" max="3" width="12.28515625" customWidth="1"/>
  </cols>
  <sheetData>
    <row r="2" spans="2:3" x14ac:dyDescent="0.2">
      <c r="B2" t="s">
        <v>37</v>
      </c>
      <c r="C2" t="s">
        <v>38</v>
      </c>
    </row>
    <row r="3" spans="2:3" x14ac:dyDescent="0.2">
      <c r="B3" t="s">
        <v>4</v>
      </c>
      <c r="C3">
        <v>5</v>
      </c>
    </row>
    <row r="4" spans="2:3" x14ac:dyDescent="0.2">
      <c r="B4" t="s">
        <v>8</v>
      </c>
      <c r="C4">
        <v>2</v>
      </c>
    </row>
    <row r="5" spans="2:3" x14ac:dyDescent="0.2">
      <c r="B5" t="s">
        <v>16</v>
      </c>
      <c r="C5">
        <v>1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1D76E832727C4896DCD041F45075EB" ma:contentTypeVersion="7" ma:contentTypeDescription="Crea un document nou" ma:contentTypeScope="" ma:versionID="3c5dbb6c47e8dbd443aa37151724cd50">
  <xsd:schema xmlns:xsd="http://www.w3.org/2001/XMLSchema" xmlns:xs="http://www.w3.org/2001/XMLSchema" xmlns:p="http://schemas.microsoft.com/office/2006/metadata/properties" xmlns:ns2="1ef81f19-cf85-4969-882d-e6a4ea0150e1" xmlns:ns3="c07a89e8-4733-4b5d-8b8a-f94b86cdb07b" targetNamespace="http://schemas.microsoft.com/office/2006/metadata/properties" ma:root="true" ma:fieldsID="5be8a0a891ed1363e072123671ab3075" ns2:_="" ns3:_="">
    <xsd:import namespace="1ef81f19-cf85-4969-882d-e6a4ea0150e1"/>
    <xsd:import namespace="c07a89e8-4733-4b5d-8b8a-f94b86cdb0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f81f19-cf85-4969-882d-e6a4ea0150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7a89e8-4733-4b5d-8b8a-f94b86cdb07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F491461-020A-42CC-874B-D519177D00FD}"/>
</file>

<file path=customXml/itemProps2.xml><?xml version="1.0" encoding="utf-8"?>
<ds:datastoreItem xmlns:ds="http://schemas.openxmlformats.org/officeDocument/2006/customXml" ds:itemID="{19DCA60F-7806-4E6D-B344-409434105588}"/>
</file>

<file path=customXml/itemProps3.xml><?xml version="1.0" encoding="utf-8"?>
<ds:datastoreItem xmlns:ds="http://schemas.openxmlformats.org/officeDocument/2006/customXml" ds:itemID="{76912F54-804E-46CB-942F-5D28F2208B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1</vt:i4>
      </vt:variant>
    </vt:vector>
  </HeadingPairs>
  <TitlesOfParts>
    <vt:vector size="3" baseType="lpstr">
      <vt:lpstr>Checklist revisió 1</vt:lpstr>
      <vt:lpstr>Pesos</vt:lpstr>
      <vt:lpstr>'Checklist revisió 1'!Àrea_d'impressió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CSampe</dc:creator>
  <cp:lastModifiedBy>Generalitat de Catalunya</cp:lastModifiedBy>
  <cp:lastPrinted>2017-05-15T13:39:43Z</cp:lastPrinted>
  <dcterms:created xsi:type="dcterms:W3CDTF">2013-09-16T11:02:56Z</dcterms:created>
  <dcterms:modified xsi:type="dcterms:W3CDTF">2017-10-04T16:54:30Z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0x010100881D76E832727C4896DCD041F45075EB</vt:lpwstr>
  </property>
</Properties>
</file>